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C:\Users\jrosario\Desktop\"/>
    </mc:Choice>
  </mc:AlternateContent>
  <xr:revisionPtr revIDLastSave="17" documentId="13_ncr:1_{866C3D27-D849-4EBB-9A33-260DCD7B13DB}" xr6:coauthVersionLast="47" xr6:coauthVersionMax="47" xr10:uidLastSave="{670D40FD-EE93-4A44-828E-F635CEF7DCC8}"/>
  <bookViews>
    <workbookView xWindow="-120" yWindow="-120" windowWidth="25440" windowHeight="15390" xr2:uid="{00000000-000D-0000-FFFF-FFFF00000000}"/>
  </bookViews>
  <sheets>
    <sheet name="Ingresos y Egresos junio " sheetId="3" r:id="rId1"/>
  </sheets>
  <definedNames>
    <definedName name="_xlnm.Print_Area" localSheetId="0">'Ingresos y Egresos junio '!$A$1:$P$91</definedName>
    <definedName name="_xlnm.Print_Titles" localSheetId="0">'Ingresos y Egresos junio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3" l="1"/>
  <c r="I15" i="3"/>
  <c r="I9" i="3"/>
  <c r="G25" i="3"/>
  <c r="G15" i="3"/>
  <c r="G9" i="3"/>
  <c r="F51" i="3"/>
  <c r="F35" i="3"/>
  <c r="F25" i="3"/>
  <c r="F15" i="3"/>
  <c r="F9" i="3"/>
  <c r="E51" i="3"/>
  <c r="D51" i="3"/>
  <c r="C51" i="3"/>
  <c r="B51" i="3"/>
  <c r="E44" i="3"/>
  <c r="D44" i="3"/>
  <c r="C44" i="3"/>
  <c r="B44" i="3"/>
  <c r="E35" i="3"/>
  <c r="D35" i="3"/>
  <c r="C35" i="3"/>
  <c r="B35" i="3"/>
  <c r="E25" i="3"/>
  <c r="D25" i="3"/>
  <c r="C25" i="3"/>
  <c r="C73" i="3" s="1"/>
  <c r="C84" i="3" s="1"/>
  <c r="B25" i="3"/>
  <c r="E15" i="3"/>
  <c r="D15" i="3"/>
  <c r="C15" i="3"/>
  <c r="B15" i="3"/>
  <c r="E9" i="3"/>
  <c r="D9" i="3"/>
  <c r="P9" i="3" s="1"/>
  <c r="C9" i="3"/>
  <c r="B9" i="3"/>
  <c r="C83" i="3"/>
  <c r="B83" i="3"/>
  <c r="P82" i="3"/>
  <c r="P81" i="3"/>
  <c r="O81" i="3"/>
  <c r="N81" i="3"/>
  <c r="M81" i="3"/>
  <c r="L81" i="3"/>
  <c r="K81" i="3"/>
  <c r="J81" i="3"/>
  <c r="J83" i="3" s="1"/>
  <c r="I81" i="3"/>
  <c r="H81" i="3"/>
  <c r="G81" i="3"/>
  <c r="F81" i="3"/>
  <c r="E81" i="3"/>
  <c r="D81" i="3"/>
  <c r="B81" i="3"/>
  <c r="P80" i="3"/>
  <c r="C80" i="3"/>
  <c r="P79" i="3"/>
  <c r="O78" i="3"/>
  <c r="N78" i="3"/>
  <c r="M78" i="3"/>
  <c r="M83" i="3" s="1"/>
  <c r="L78" i="3"/>
  <c r="K78" i="3"/>
  <c r="J78" i="3"/>
  <c r="I78" i="3"/>
  <c r="H78" i="3"/>
  <c r="G78" i="3"/>
  <c r="F78" i="3"/>
  <c r="E78" i="3"/>
  <c r="D78" i="3"/>
  <c r="P78" i="3" s="1"/>
  <c r="B78" i="3"/>
  <c r="P77" i="3"/>
  <c r="C77" i="3"/>
  <c r="P76" i="3"/>
  <c r="O75" i="3"/>
  <c r="O83" i="3" s="1"/>
  <c r="N75" i="3"/>
  <c r="N83" i="3" s="1"/>
  <c r="M75" i="3"/>
  <c r="L75" i="3"/>
  <c r="L83" i="3" s="1"/>
  <c r="K75" i="3"/>
  <c r="K83" i="3" s="1"/>
  <c r="J75" i="3"/>
  <c r="I75" i="3"/>
  <c r="I83" i="3" s="1"/>
  <c r="H75" i="3"/>
  <c r="H83" i="3" s="1"/>
  <c r="G75" i="3"/>
  <c r="G83" i="3" s="1"/>
  <c r="F75" i="3"/>
  <c r="F83" i="3" s="1"/>
  <c r="E75" i="3"/>
  <c r="E83" i="3" s="1"/>
  <c r="D75" i="3"/>
  <c r="P75" i="3" s="1"/>
  <c r="B75" i="3"/>
  <c r="P72" i="3"/>
  <c r="P71" i="3"/>
  <c r="P70" i="3"/>
  <c r="O69" i="3"/>
  <c r="N69" i="3"/>
  <c r="M69" i="3"/>
  <c r="L69" i="3"/>
  <c r="K69" i="3"/>
  <c r="J69" i="3"/>
  <c r="I69" i="3"/>
  <c r="H69" i="3"/>
  <c r="G69" i="3"/>
  <c r="F69" i="3"/>
  <c r="E69" i="3"/>
  <c r="D69" i="3"/>
  <c r="P69" i="3" s="1"/>
  <c r="C69" i="3"/>
  <c r="B69" i="3"/>
  <c r="P68" i="3"/>
  <c r="P67" i="3"/>
  <c r="O66" i="3"/>
  <c r="N66" i="3"/>
  <c r="M66" i="3"/>
  <c r="L66" i="3"/>
  <c r="K66" i="3"/>
  <c r="J66" i="3"/>
  <c r="I66" i="3"/>
  <c r="H66" i="3"/>
  <c r="G66" i="3"/>
  <c r="F66" i="3"/>
  <c r="E66" i="3"/>
  <c r="P66" i="3" s="1"/>
  <c r="D66" i="3"/>
  <c r="C66" i="3"/>
  <c r="B66" i="3"/>
  <c r="P65" i="3"/>
  <c r="P64" i="3"/>
  <c r="P63" i="3"/>
  <c r="P62" i="3"/>
  <c r="O61" i="3"/>
  <c r="N61" i="3"/>
  <c r="M61" i="3"/>
  <c r="L61" i="3"/>
  <c r="K61" i="3"/>
  <c r="J61" i="3"/>
  <c r="I61" i="3"/>
  <c r="H61" i="3"/>
  <c r="G61" i="3"/>
  <c r="F61" i="3"/>
  <c r="E61" i="3"/>
  <c r="D61" i="3"/>
  <c r="P61" i="3" s="1"/>
  <c r="C61" i="3"/>
  <c r="B61" i="3"/>
  <c r="P60" i="3"/>
  <c r="P59" i="3"/>
  <c r="P58" i="3"/>
  <c r="P57" i="3"/>
  <c r="P56" i="3"/>
  <c r="P55" i="3"/>
  <c r="P54" i="3"/>
  <c r="P53" i="3"/>
  <c r="P52" i="3"/>
  <c r="O51" i="3"/>
  <c r="N51" i="3"/>
  <c r="P51" i="3" s="1"/>
  <c r="M51" i="3"/>
  <c r="L51" i="3"/>
  <c r="K51" i="3"/>
  <c r="J51" i="3"/>
  <c r="I51" i="3"/>
  <c r="G51" i="3"/>
  <c r="P50" i="3"/>
  <c r="P49" i="3"/>
  <c r="P48" i="3"/>
  <c r="P47" i="3"/>
  <c r="P46" i="3"/>
  <c r="P45" i="3"/>
  <c r="N44" i="3"/>
  <c r="I44" i="3"/>
  <c r="G44" i="3"/>
  <c r="F44" i="3"/>
  <c r="P43" i="3"/>
  <c r="P42" i="3"/>
  <c r="P41" i="3"/>
  <c r="P40" i="3"/>
  <c r="P39" i="3"/>
  <c r="P38" i="3"/>
  <c r="P37" i="3"/>
  <c r="P36" i="3"/>
  <c r="O35" i="3"/>
  <c r="N35" i="3"/>
  <c r="M35" i="3"/>
  <c r="L35" i="3"/>
  <c r="K35" i="3"/>
  <c r="J35" i="3"/>
  <c r="I35" i="3"/>
  <c r="G35" i="3"/>
  <c r="P35" i="3"/>
  <c r="P34" i="3"/>
  <c r="P33" i="3"/>
  <c r="P32" i="3"/>
  <c r="P31" i="3"/>
  <c r="P30" i="3"/>
  <c r="P29" i="3"/>
  <c r="P28" i="3"/>
  <c r="P27" i="3"/>
  <c r="P26" i="3"/>
  <c r="O25" i="3"/>
  <c r="N25" i="3"/>
  <c r="M25" i="3"/>
  <c r="L25" i="3"/>
  <c r="K25" i="3"/>
  <c r="J25" i="3"/>
  <c r="P25" i="3"/>
  <c r="P24" i="3"/>
  <c r="P23" i="3"/>
  <c r="P22" i="3"/>
  <c r="P21" i="3"/>
  <c r="P20" i="3"/>
  <c r="P19" i="3"/>
  <c r="P18" i="3"/>
  <c r="P17" i="3"/>
  <c r="P16" i="3"/>
  <c r="O15" i="3"/>
  <c r="N15" i="3"/>
  <c r="M15" i="3"/>
  <c r="L15" i="3"/>
  <c r="K15" i="3"/>
  <c r="J15" i="3"/>
  <c r="P15" i="3"/>
  <c r="P14" i="3"/>
  <c r="P13" i="3"/>
  <c r="P12" i="3"/>
  <c r="P11" i="3"/>
  <c r="P10" i="3"/>
  <c r="O9" i="3"/>
  <c r="O73" i="3" s="1"/>
  <c r="N9" i="3"/>
  <c r="N73" i="3" s="1"/>
  <c r="M9" i="3"/>
  <c r="M73" i="3" s="1"/>
  <c r="M84" i="3" s="1"/>
  <c r="L9" i="3"/>
  <c r="L73" i="3" s="1"/>
  <c r="K9" i="3"/>
  <c r="K73" i="3" s="1"/>
  <c r="K84" i="3" s="1"/>
  <c r="J9" i="3"/>
  <c r="J73" i="3" s="1"/>
  <c r="J84" i="3" s="1"/>
  <c r="I73" i="3"/>
  <c r="H73" i="3"/>
  <c r="G73" i="3"/>
  <c r="F73" i="3"/>
  <c r="E73" i="3"/>
  <c r="E84" i="3" s="1"/>
  <c r="B73" i="3" l="1"/>
  <c r="B84" i="3" s="1"/>
  <c r="P44" i="3"/>
  <c r="P73" i="3" s="1"/>
  <c r="G84" i="3"/>
  <c r="H84" i="3"/>
  <c r="F84" i="3"/>
  <c r="I84" i="3"/>
  <c r="P83" i="3"/>
  <c r="L84" i="3"/>
  <c r="O84" i="3"/>
  <c r="N84" i="3"/>
  <c r="D73" i="3"/>
  <c r="D83" i="3"/>
  <c r="D84" i="3" l="1"/>
  <c r="P84" i="3"/>
</calcChain>
</file>

<file path=xl/sharedStrings.xml><?xml version="1.0" encoding="utf-8"?>
<sst xmlns="http://schemas.openxmlformats.org/spreadsheetml/2006/main" count="117" uniqueCount="103">
  <si>
    <t>Presidencia de la República</t>
  </si>
  <si>
    <t>Administradora de Subsidios Sociales</t>
  </si>
  <si>
    <t xml:space="preserve">Ejecución de Gastos y Aplicaciones Financieras </t>
  </si>
  <si>
    <t xml:space="preserve"> Período del 1 al 30 de Junio 2025</t>
  </si>
  <si>
    <t>(Valores en DOP)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</si>
  <si>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</si>
  <si>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</si>
  <si>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</si>
  <si>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</si>
  <si>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</si>
  <si>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</si>
  <si>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</si>
  <si>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</si>
  <si>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</si>
  <si>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</si>
  <si>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</si>
  <si>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</si>
  <si>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</si>
  <si>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</si>
  <si>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</si>
  <si>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</si>
  <si>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</si>
  <si>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</si>
  <si>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</si>
  <si>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</si>
  <si>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</si>
  <si>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 xml:space="preserve"> -   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</si>
  <si>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</si>
  <si>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</si>
  <si>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</si>
  <si>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</si>
  <si>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</si>
  <si>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</si>
  <si>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</si>
  <si>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</si>
  <si>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</si>
  <si>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</si>
  <si>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</si>
  <si>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</si>
  <si>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</si>
  <si>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</si>
  <si>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</si>
  <si>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</si>
  <si>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</si>
  <si>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</si>
  <si>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</si>
  <si>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</si>
  <si>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</si>
  <si>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</si>
  <si>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</si>
  <si>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</si>
  <si>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</si>
  <si>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</si>
  <si>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</si>
  <si>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</si>
  <si>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</si>
  <si>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</si>
  <si>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</si>
  <si>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</si>
  <si>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</si>
  <si>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</si>
  <si>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</si>
  <si>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</si>
  <si>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</si>
  <si>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</si>
  <si>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</si>
  <si>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</si>
  <si>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</si>
  <si>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</si>
  <si>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</si>
  <si>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</si>
  <si>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</si>
  <si>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</si>
  <si>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</si>
  <si>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</si>
  <si>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</si>
  <si>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</si>
  <si>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</si>
  <si>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</si>
  <si>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</si>
  <si>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</si>
  <si>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</si>
  <si>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</si>
  <si>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</si>
  <si>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</si>
  <si>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</si>
  <si>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</si>
  <si>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</si>
  <si>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</si>
  <si>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</si>
  <si>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</si>
  <si>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</si>
  <si>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</si>
  <si>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</si>
  <si>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</si>
  <si>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</si>
  <si>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</si>
  <si>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</si>
  <si>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</si>
  <si>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Extraído del Sistema de Información de la Gestión Financiera (SIGEF), período 2023.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</si>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</sst>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2"/>
    </xf>
    <xf numFmtId="0" fontId="8" fillId="2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43" fontId="7" fillId="0" borderId="0" xfId="3" applyFont="1" applyFill="1" applyBorder="1" applyAlignment="1"/>
    <xf numFmtId="43" fontId="0" fillId="0" borderId="0" xfId="1" applyFont="1" applyFill="1" applyBorder="1" applyAlignment="1"/>
    <xf numFmtId="43" fontId="2" fillId="0" borderId="0" xfId="0" applyNumberFormat="1" applyFont="1"/>
    <xf numFmtId="43" fontId="0" fillId="0" borderId="0" xfId="0" applyNumberFormat="1"/>
    <xf numFmtId="43" fontId="7" fillId="0" borderId="0" xfId="2" applyFont="1" applyFill="1" applyBorder="1" applyAlignment="1"/>
    <xf numFmtId="43" fontId="0" fillId="0" borderId="0" xfId="1" applyFont="1" applyFill="1" applyAlignment="1"/>
    <xf numFmtId="43" fontId="12" fillId="2" borderId="2" xfId="0" applyNumberFormat="1" applyFont="1" applyFill="1" applyBorder="1"/>
    <xf numFmtId="43" fontId="2" fillId="0" borderId="1" xfId="0" applyNumberFormat="1" applyFont="1" applyBorder="1"/>
    <xf numFmtId="43" fontId="0" fillId="0" borderId="0" xfId="0" applyNumberFormat="1" applyAlignment="1">
      <alignment vertical="center" wrapText="1"/>
    </xf>
    <xf numFmtId="43" fontId="0" fillId="0" borderId="0" xfId="1" applyFont="1"/>
    <xf numFmtId="165" fontId="2" fillId="0" borderId="1" xfId="0" applyNumberFormat="1" applyFont="1" applyBorder="1"/>
    <xf numFmtId="43" fontId="0" fillId="0" borderId="0" xfId="0" applyNumberFormat="1" applyAlignment="1">
      <alignment vertical="center"/>
    </xf>
    <xf numFmtId="43" fontId="0" fillId="0" borderId="0" xfId="1" applyFont="1" applyBorder="1" applyAlignment="1">
      <alignment horizontal="center"/>
    </xf>
    <xf numFmtId="165" fontId="2" fillId="0" borderId="0" xfId="0" applyNumberFormat="1" applyFont="1"/>
    <xf numFmtId="165" fontId="0" fillId="0" borderId="0" xfId="0" applyNumberFormat="1" applyAlignment="1">
      <alignment vertical="center" wrapText="1"/>
    </xf>
    <xf numFmtId="164" fontId="2" fillId="0" borderId="1" xfId="0" applyNumberFormat="1" applyFont="1" applyBorder="1"/>
    <xf numFmtId="4" fontId="13" fillId="0" borderId="0" xfId="0" applyNumberFormat="1" applyFont="1"/>
    <xf numFmtId="4" fontId="7" fillId="0" borderId="0" xfId="0" applyNumberFormat="1" applyFont="1"/>
    <xf numFmtId="43" fontId="14" fillId="0" borderId="0" xfId="1" applyFont="1" applyFill="1" applyBorder="1" applyAlignment="1"/>
    <xf numFmtId="4" fontId="15" fillId="0" borderId="0" xfId="0" applyNumberFormat="1" applyFont="1"/>
    <xf numFmtId="4" fontId="16" fillId="0" borderId="0" xfId="0" applyNumberFormat="1" applyFont="1"/>
    <xf numFmtId="4" fontId="16" fillId="0" borderId="0" xfId="0" applyNumberFormat="1" applyFont="1" applyAlignment="1">
      <alignment wrapText="1"/>
    </xf>
    <xf numFmtId="4" fontId="17" fillId="0" borderId="0" xfId="0" applyNumberFormat="1" applyFont="1"/>
    <xf numFmtId="4" fontId="18" fillId="0" borderId="0" xfId="0" applyNumberFormat="1" applyFont="1"/>
    <xf numFmtId="0" fontId="19" fillId="0" borderId="0" xfId="0" applyFont="1"/>
    <xf numFmtId="4" fontId="20" fillId="0" borderId="0" xfId="0" applyNumberFormat="1" applyFont="1"/>
    <xf numFmtId="0" fontId="14" fillId="0" borderId="0" xfId="0" applyFont="1"/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4" fontId="16" fillId="0" borderId="0" xfId="0" applyNumberFormat="1" applyFont="1" applyAlignment="1">
      <alignment horizontal="right"/>
    </xf>
  </cellXfs>
  <cellStyles count="5">
    <cellStyle name="Comma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C7B5EFB-A0AC-469A-A27C-9DD8C90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180971</xdr:rowOff>
    </xdr:from>
    <xdr:to>
      <xdr:col>15</xdr:col>
      <xdr:colOff>313069</xdr:colOff>
      <xdr:row>4</xdr:row>
      <xdr:rowOff>75131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880729F-0A27-4220-9A39-B471EE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50025" y="180971"/>
          <a:ext cx="1370344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7C70-9F6C-4EE7-B354-342156435348}">
  <dimension ref="A1:P91"/>
  <sheetViews>
    <sheetView showGridLines="0" tabSelected="1" view="pageBreakPreview" zoomScale="115" zoomScaleNormal="115" zoomScaleSheetLayoutView="115" workbookViewId="0">
      <selection activeCell="A2" sqref="A2:P2"/>
    </sheetView>
  </sheetViews>
  <sheetFormatPr defaultColWidth="11.42578125" defaultRowHeight="15"/>
  <cols>
    <col min="1" max="1" width="83.28515625" bestFit="1" customWidth="1"/>
    <col min="2" max="2" width="19.140625" bestFit="1" customWidth="1"/>
    <col min="3" max="3" width="20.42578125" bestFit="1" customWidth="1"/>
    <col min="4" max="9" width="15.28515625" bestFit="1" customWidth="1"/>
    <col min="10" max="10" width="16.42578125" bestFit="1" customWidth="1"/>
    <col min="11" max="11" width="15.28515625" bestFit="1" customWidth="1"/>
    <col min="12" max="14" width="14.140625" bestFit="1" customWidth="1"/>
    <col min="15" max="16" width="15.85546875" bestFit="1" customWidth="1"/>
    <col min="18" max="18" width="12.7109375" bestFit="1" customWidth="1"/>
  </cols>
  <sheetData>
    <row r="1" spans="1:16" ht="28.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5.7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5.7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7" spans="1:16" s="2" customFormat="1" ht="25.5">
      <c r="A7" s="3" t="s">
        <v>5</v>
      </c>
      <c r="B7" s="4" t="s">
        <v>6</v>
      </c>
      <c r="C7" s="5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7" t="s">
        <v>12</v>
      </c>
      <c r="I7" s="6" t="s">
        <v>13</v>
      </c>
      <c r="J7" s="7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7" t="s">
        <v>19</v>
      </c>
      <c r="P7" s="6" t="s">
        <v>20</v>
      </c>
    </row>
    <row r="8" spans="1:16">
      <c r="A8" s="8" t="s">
        <v>21</v>
      </c>
      <c r="B8" s="25"/>
      <c r="C8" s="25"/>
      <c r="D8" s="30"/>
      <c r="E8" s="30"/>
      <c r="F8" s="30"/>
      <c r="G8" s="30"/>
      <c r="H8" s="9"/>
      <c r="I8" s="9"/>
      <c r="J8" s="9"/>
      <c r="K8" s="9"/>
      <c r="L8" s="30"/>
      <c r="M8" s="9"/>
      <c r="N8" s="9"/>
      <c r="O8" s="9"/>
      <c r="P8" s="9"/>
    </row>
    <row r="9" spans="1:16">
      <c r="A9" s="10" t="s">
        <v>22</v>
      </c>
      <c r="B9" s="28">
        <f>SUM(B10:B14)</f>
        <v>404693602</v>
      </c>
      <c r="C9" s="17">
        <f>SUM(C10:C14)</f>
        <v>404693602</v>
      </c>
      <c r="D9" s="17">
        <f>SUM(D10:D14)</f>
        <v>24933842.359999999</v>
      </c>
      <c r="E9" s="17">
        <f>SUM(E10:E14)</f>
        <v>24683624.629999999</v>
      </c>
      <c r="F9" s="17">
        <f>SUM(F10:F14)</f>
        <v>24894279.41</v>
      </c>
      <c r="G9" s="17">
        <f>SUM(G10:G14)</f>
        <v>40937893.140000001</v>
      </c>
      <c r="H9" s="37">
        <v>28435231.460000001</v>
      </c>
      <c r="I9" s="17">
        <f>SUM(I10:I14)</f>
        <v>23704662.370000001</v>
      </c>
      <c r="J9" s="17">
        <f>SUM(J10:J14)</f>
        <v>0</v>
      </c>
      <c r="K9" s="17">
        <f t="shared" ref="K9" si="0">SUM(K10:K14)</f>
        <v>0</v>
      </c>
      <c r="L9" s="17">
        <f>SUM(L10:L14)</f>
        <v>0</v>
      </c>
      <c r="M9" s="17">
        <f>SUM(M10:M14)</f>
        <v>0</v>
      </c>
      <c r="N9" s="17">
        <f>SUM(N10:N14)</f>
        <v>0</v>
      </c>
      <c r="O9" s="17">
        <f>SUM(O10:O14)</f>
        <v>0</v>
      </c>
      <c r="P9" s="17">
        <f t="shared" ref="P9:P72" si="1">SUM(D9:O9)</f>
        <v>167589533.37</v>
      </c>
    </row>
    <row r="10" spans="1:16">
      <c r="A10" s="11" t="s">
        <v>23</v>
      </c>
      <c r="B10" s="29">
        <v>296897333</v>
      </c>
      <c r="C10" s="26">
        <v>300097333</v>
      </c>
      <c r="D10" s="32">
        <v>20404433.43</v>
      </c>
      <c r="E10" s="33">
        <v>20179750</v>
      </c>
      <c r="F10" s="34">
        <v>20361750</v>
      </c>
      <c r="G10" s="35">
        <v>20029750</v>
      </c>
      <c r="H10" s="38">
        <v>20444843.68</v>
      </c>
      <c r="I10" s="49">
        <v>19382750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18">
        <f t="shared" si="1"/>
        <v>120803277.11000001</v>
      </c>
    </row>
    <row r="11" spans="1:16">
      <c r="A11" s="11" t="s">
        <v>24</v>
      </c>
      <c r="B11" s="29">
        <v>63195666</v>
      </c>
      <c r="C11" s="26">
        <v>59995666</v>
      </c>
      <c r="D11" s="31">
        <v>1441000</v>
      </c>
      <c r="E11" s="26">
        <v>1441000</v>
      </c>
      <c r="F11" s="35">
        <v>1441000</v>
      </c>
      <c r="G11" s="35">
        <v>17861927.780000001</v>
      </c>
      <c r="H11" s="38">
        <v>5020586.1100000003</v>
      </c>
      <c r="I11" s="49">
        <v>1370000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18">
        <f t="shared" si="1"/>
        <v>28575513.890000001</v>
      </c>
    </row>
    <row r="12" spans="1:16">
      <c r="A12" s="11" t="s">
        <v>25</v>
      </c>
      <c r="B12" s="29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39" t="s">
        <v>26</v>
      </c>
      <c r="I12" s="26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18">
        <f t="shared" si="1"/>
        <v>0</v>
      </c>
    </row>
    <row r="13" spans="1:16">
      <c r="A13" s="11" t="s">
        <v>27</v>
      </c>
      <c r="B13" s="29">
        <v>4642328</v>
      </c>
      <c r="C13" s="26">
        <v>4642328</v>
      </c>
      <c r="D13" s="26">
        <v>0</v>
      </c>
      <c r="E13" s="26">
        <v>0</v>
      </c>
      <c r="F13" s="26">
        <v>0</v>
      </c>
      <c r="G13" s="26">
        <v>0</v>
      </c>
      <c r="H13" s="39" t="s">
        <v>26</v>
      </c>
      <c r="I13" s="26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18">
        <f t="shared" si="1"/>
        <v>0</v>
      </c>
    </row>
    <row r="14" spans="1:16">
      <c r="A14" s="11" t="s">
        <v>28</v>
      </c>
      <c r="B14" s="29">
        <v>39958275</v>
      </c>
      <c r="C14" s="29">
        <v>39958275</v>
      </c>
      <c r="D14" s="32">
        <v>3088408.93</v>
      </c>
      <c r="E14" s="26">
        <v>3062874.6300000004</v>
      </c>
      <c r="F14" s="34">
        <v>3091529.41</v>
      </c>
      <c r="G14" s="35">
        <v>3046215.36</v>
      </c>
      <c r="H14" s="38">
        <v>2969801.67</v>
      </c>
      <c r="I14" s="49">
        <v>2951912.37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18">
        <f t="shared" si="1"/>
        <v>18210742.370000001</v>
      </c>
    </row>
    <row r="15" spans="1:16">
      <c r="A15" s="10" t="s">
        <v>29</v>
      </c>
      <c r="B15" s="28">
        <f>SUM(B16:B24)</f>
        <v>128649001</v>
      </c>
      <c r="C15" s="17">
        <f>SUM(C16:C24)</f>
        <v>128649001</v>
      </c>
      <c r="D15" s="17">
        <f>SUM(D16:D24)</f>
        <v>4586979.78</v>
      </c>
      <c r="E15" s="17">
        <f>SUM(E16:E24)</f>
        <v>6805966.7699999996</v>
      </c>
      <c r="F15" s="17">
        <f>SUM(F16:F24)</f>
        <v>6258426.8100000005</v>
      </c>
      <c r="G15" s="17">
        <f>SUM(G16:G24)</f>
        <v>7654456.2800000003</v>
      </c>
      <c r="H15" s="37">
        <v>9719822.1600000001</v>
      </c>
      <c r="I15" s="17">
        <f>SUM(I16:I24)</f>
        <v>10426526.6</v>
      </c>
      <c r="J15" s="17">
        <f t="shared" ref="I15:J15" si="2">SUM(J16:J24)</f>
        <v>0</v>
      </c>
      <c r="K15" s="17">
        <f>SUM(K16:K24)</f>
        <v>0</v>
      </c>
      <c r="L15" s="17">
        <f>SUM(L16:L24)</f>
        <v>0</v>
      </c>
      <c r="M15" s="17">
        <f>SUM(M16:M24)</f>
        <v>0</v>
      </c>
      <c r="N15" s="17">
        <f>SUM(N16:N24)</f>
        <v>0</v>
      </c>
      <c r="O15" s="17">
        <f>SUM(O16:O24)</f>
        <v>0</v>
      </c>
      <c r="P15" s="17">
        <f t="shared" si="1"/>
        <v>45452178.399999999</v>
      </c>
    </row>
    <row r="16" spans="1:16">
      <c r="A16" s="11" t="s">
        <v>30</v>
      </c>
      <c r="B16" s="29">
        <v>42785000</v>
      </c>
      <c r="C16" s="29">
        <v>45085000</v>
      </c>
      <c r="D16" s="31">
        <v>3903153.02</v>
      </c>
      <c r="E16" s="33">
        <v>4161942.4499999997</v>
      </c>
      <c r="F16" s="36">
        <v>4328779.92</v>
      </c>
      <c r="G16" s="35">
        <v>4048256.39</v>
      </c>
      <c r="H16" s="38">
        <v>2247090.7000000002</v>
      </c>
      <c r="I16" s="35">
        <v>5283529.88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18">
        <f t="shared" si="1"/>
        <v>23972752.359999999</v>
      </c>
    </row>
    <row r="17" spans="1:16">
      <c r="A17" s="11" t="s">
        <v>31</v>
      </c>
      <c r="B17" s="29">
        <v>5000000</v>
      </c>
      <c r="C17" s="29">
        <v>4500000</v>
      </c>
      <c r="D17" s="26">
        <v>0</v>
      </c>
      <c r="E17" s="26">
        <v>0</v>
      </c>
      <c r="F17" s="34">
        <v>50000.01</v>
      </c>
      <c r="G17" s="26">
        <v>0</v>
      </c>
      <c r="H17" s="40">
        <v>33333.339999999997</v>
      </c>
      <c r="I17" s="34">
        <v>16666.669999999998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18">
        <f t="shared" si="1"/>
        <v>100000.02</v>
      </c>
    </row>
    <row r="18" spans="1:16">
      <c r="A18" s="11" t="s">
        <v>32</v>
      </c>
      <c r="B18" s="29">
        <v>6933667</v>
      </c>
      <c r="C18" s="29">
        <v>6933667</v>
      </c>
      <c r="D18" s="26">
        <v>0</v>
      </c>
      <c r="E18" s="26">
        <v>0</v>
      </c>
      <c r="F18" s="35">
        <v>673422</v>
      </c>
      <c r="G18" s="35">
        <v>348181.3</v>
      </c>
      <c r="H18" s="38">
        <v>493691.15</v>
      </c>
      <c r="I18" s="26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18">
        <f t="shared" si="1"/>
        <v>1515294.4500000002</v>
      </c>
    </row>
    <row r="19" spans="1:16">
      <c r="A19" s="11" t="s">
        <v>33</v>
      </c>
      <c r="B19" s="29">
        <v>1650000</v>
      </c>
      <c r="C19" s="29">
        <v>850000</v>
      </c>
      <c r="D19" s="27">
        <v>0</v>
      </c>
      <c r="E19" s="18">
        <v>84148</v>
      </c>
      <c r="F19" s="35">
        <v>48585</v>
      </c>
      <c r="G19" s="35">
        <v>208543</v>
      </c>
      <c r="H19" s="38">
        <v>67585</v>
      </c>
      <c r="I19" s="35">
        <v>227489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18">
        <f t="shared" si="1"/>
        <v>636350</v>
      </c>
    </row>
    <row r="20" spans="1:16">
      <c r="A20" s="11" t="s">
        <v>34</v>
      </c>
      <c r="B20" s="29">
        <v>37700000</v>
      </c>
      <c r="C20" s="29">
        <v>34700000</v>
      </c>
      <c r="D20" s="31">
        <v>218211.26</v>
      </c>
      <c r="E20" s="33">
        <v>218211.26</v>
      </c>
      <c r="F20" s="36">
        <v>315281.65999999997</v>
      </c>
      <c r="G20" s="35">
        <v>739377.99</v>
      </c>
      <c r="H20" s="38">
        <v>2591023.06</v>
      </c>
      <c r="I20" s="35">
        <v>3351085.8300000005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18">
        <f t="shared" si="1"/>
        <v>7433191.0600000005</v>
      </c>
    </row>
    <row r="21" spans="1:16">
      <c r="A21" s="11" t="s">
        <v>35</v>
      </c>
      <c r="B21" s="29">
        <v>8100000</v>
      </c>
      <c r="C21" s="29">
        <v>8100000</v>
      </c>
      <c r="D21" s="31">
        <v>267615.5</v>
      </c>
      <c r="E21" s="26">
        <v>267615.5</v>
      </c>
      <c r="F21" s="35">
        <v>285015.5</v>
      </c>
      <c r="G21" s="35">
        <v>281371.21999999997</v>
      </c>
      <c r="H21" s="38">
        <v>3028223.09</v>
      </c>
      <c r="I21" s="35">
        <v>325437.28000000003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18">
        <f t="shared" si="1"/>
        <v>4455278.09</v>
      </c>
    </row>
    <row r="22" spans="1:16">
      <c r="A22" s="11" t="s">
        <v>36</v>
      </c>
      <c r="B22" s="29">
        <v>8182667</v>
      </c>
      <c r="C22" s="29">
        <v>12182667</v>
      </c>
      <c r="D22" s="27">
        <v>0</v>
      </c>
      <c r="E22" s="26">
        <v>1838049.56</v>
      </c>
      <c r="F22" s="35">
        <v>240278.23</v>
      </c>
      <c r="G22" s="35">
        <v>1352648.31</v>
      </c>
      <c r="H22" s="38">
        <v>454653.3</v>
      </c>
      <c r="I22" s="35">
        <v>4130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18">
        <f t="shared" si="1"/>
        <v>3889759.4</v>
      </c>
    </row>
    <row r="23" spans="1:16">
      <c r="A23" s="11" t="s">
        <v>37</v>
      </c>
      <c r="B23" s="29">
        <v>12097667</v>
      </c>
      <c r="C23" s="29">
        <v>10097667</v>
      </c>
      <c r="D23" s="32">
        <v>198000</v>
      </c>
      <c r="E23" s="33">
        <v>230100</v>
      </c>
      <c r="F23" s="35">
        <v>3835</v>
      </c>
      <c r="G23" s="35">
        <v>64640.02</v>
      </c>
      <c r="H23" s="38">
        <v>330892</v>
      </c>
      <c r="I23" s="35">
        <v>675583.1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18">
        <f t="shared" si="1"/>
        <v>1503050.12</v>
      </c>
    </row>
    <row r="24" spans="1:16">
      <c r="A24" s="11" t="s">
        <v>38</v>
      </c>
      <c r="B24" s="29">
        <v>6200000</v>
      </c>
      <c r="C24" s="29">
        <v>6200000</v>
      </c>
      <c r="D24" s="27">
        <v>0</v>
      </c>
      <c r="E24" s="33">
        <v>5900</v>
      </c>
      <c r="F24" s="35">
        <v>313229.49</v>
      </c>
      <c r="G24" s="35">
        <v>611438.05000000005</v>
      </c>
      <c r="H24" s="38">
        <v>473330.52</v>
      </c>
      <c r="I24" s="35">
        <v>542604.84000000008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18">
        <f t="shared" si="1"/>
        <v>1946502.9000000001</v>
      </c>
    </row>
    <row r="25" spans="1:16">
      <c r="A25" s="10" t="s">
        <v>39</v>
      </c>
      <c r="B25" s="28">
        <f>SUM(B26:B34)</f>
        <v>21561725</v>
      </c>
      <c r="C25" s="17">
        <f>SUM(C26:C34)</f>
        <v>21561725</v>
      </c>
      <c r="D25" s="17">
        <f t="shared" ref="D25" si="3">SUM(D26:D34)</f>
        <v>0</v>
      </c>
      <c r="E25" s="17">
        <f>SUM(E26:E34)</f>
        <v>624130.75</v>
      </c>
      <c r="F25" s="17">
        <f>SUM(F26:F34)</f>
        <v>1230060.44</v>
      </c>
      <c r="G25" s="17">
        <f>SUM(G26:G34)</f>
        <v>2184176.02</v>
      </c>
      <c r="H25" s="37">
        <v>468211.19</v>
      </c>
      <c r="I25" s="17">
        <f>SUM(I26:I34)</f>
        <v>1085375.8999999999</v>
      </c>
      <c r="J25" s="17">
        <f>SUM(J26:J34)</f>
        <v>0</v>
      </c>
      <c r="K25" s="17">
        <f t="shared" ref="K25" si="4">SUM(K26:K34)</f>
        <v>0</v>
      </c>
      <c r="L25" s="17">
        <f>SUM(L26:L34)</f>
        <v>0</v>
      </c>
      <c r="M25" s="17">
        <f>SUM(M26:M34)</f>
        <v>0</v>
      </c>
      <c r="N25" s="17">
        <f>SUM(N26:N34)</f>
        <v>0</v>
      </c>
      <c r="O25" s="17">
        <f>SUM(O26:O34)</f>
        <v>0</v>
      </c>
      <c r="P25" s="17">
        <f t="shared" si="1"/>
        <v>5591954.3000000007</v>
      </c>
    </row>
    <row r="26" spans="1:16">
      <c r="A26" s="11" t="s">
        <v>40</v>
      </c>
      <c r="B26" s="29">
        <v>1600000</v>
      </c>
      <c r="C26" s="29">
        <v>1600000</v>
      </c>
      <c r="D26" s="26">
        <v>0</v>
      </c>
      <c r="E26" s="26">
        <v>123535.75</v>
      </c>
      <c r="F26" s="35">
        <v>383178.39</v>
      </c>
      <c r="G26" s="35">
        <v>6490</v>
      </c>
      <c r="H26" s="38">
        <v>145874.04999999999</v>
      </c>
      <c r="I26" s="35">
        <v>31373.4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18">
        <f t="shared" si="1"/>
        <v>690451.59</v>
      </c>
    </row>
    <row r="27" spans="1:16">
      <c r="A27" s="11" t="s">
        <v>41</v>
      </c>
      <c r="B27" s="29">
        <v>1200000</v>
      </c>
      <c r="C27" s="29">
        <v>1200000</v>
      </c>
      <c r="D27" s="26">
        <v>0</v>
      </c>
      <c r="E27" s="26">
        <v>0</v>
      </c>
      <c r="F27" s="26">
        <v>0</v>
      </c>
      <c r="G27" s="26">
        <v>0</v>
      </c>
      <c r="H27" s="39" t="s">
        <v>26</v>
      </c>
      <c r="I27" s="35">
        <v>10620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18">
        <f t="shared" si="1"/>
        <v>10620</v>
      </c>
    </row>
    <row r="28" spans="1:16" ht="15.75" customHeight="1">
      <c r="A28" s="11" t="s">
        <v>42</v>
      </c>
      <c r="B28" s="29">
        <v>1600000</v>
      </c>
      <c r="C28" s="29">
        <v>1600000</v>
      </c>
      <c r="D28" s="26">
        <v>0</v>
      </c>
      <c r="E28" s="26">
        <v>0</v>
      </c>
      <c r="F28" s="35">
        <v>151040</v>
      </c>
      <c r="G28" s="26">
        <v>0</v>
      </c>
      <c r="H28" s="39" t="s">
        <v>26</v>
      </c>
      <c r="I28" s="35">
        <v>176292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18">
        <f t="shared" si="1"/>
        <v>327332</v>
      </c>
    </row>
    <row r="29" spans="1:16">
      <c r="A29" s="11" t="s">
        <v>43</v>
      </c>
      <c r="B29" s="29">
        <v>50000</v>
      </c>
      <c r="C29" s="29">
        <v>50000</v>
      </c>
      <c r="D29" s="26">
        <v>0</v>
      </c>
      <c r="E29" s="26">
        <v>0</v>
      </c>
      <c r="F29" s="35">
        <v>20282.68</v>
      </c>
      <c r="G29" s="26">
        <v>0</v>
      </c>
      <c r="H29" s="39" t="s">
        <v>26</v>
      </c>
      <c r="I29" s="26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18">
        <f t="shared" si="1"/>
        <v>20282.68</v>
      </c>
    </row>
    <row r="30" spans="1:16">
      <c r="A30" s="11" t="s">
        <v>44</v>
      </c>
      <c r="B30" s="29">
        <v>700000</v>
      </c>
      <c r="C30" s="29">
        <v>700000</v>
      </c>
      <c r="D30" s="26">
        <v>0</v>
      </c>
      <c r="E30" s="26">
        <v>0</v>
      </c>
      <c r="F30" s="26">
        <v>0</v>
      </c>
      <c r="G30" s="26">
        <v>0</v>
      </c>
      <c r="H30" s="38">
        <v>246400.01</v>
      </c>
      <c r="I30" s="26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18">
        <f t="shared" si="1"/>
        <v>246400.01</v>
      </c>
    </row>
    <row r="31" spans="1:16">
      <c r="A31" s="11" t="s">
        <v>45</v>
      </c>
      <c r="B31" s="29">
        <v>80000</v>
      </c>
      <c r="C31" s="29">
        <v>80000</v>
      </c>
      <c r="D31" s="26">
        <v>0</v>
      </c>
      <c r="E31" s="26">
        <v>0</v>
      </c>
      <c r="F31" s="26">
        <v>0</v>
      </c>
      <c r="G31" s="26">
        <v>0</v>
      </c>
      <c r="H31" s="39" t="s">
        <v>26</v>
      </c>
      <c r="I31" s="26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18">
        <f t="shared" si="1"/>
        <v>0</v>
      </c>
    </row>
    <row r="32" spans="1:16">
      <c r="A32" s="11" t="s">
        <v>46</v>
      </c>
      <c r="B32" s="29">
        <v>10720000</v>
      </c>
      <c r="C32" s="29">
        <v>10720000</v>
      </c>
      <c r="D32" s="26">
        <v>0</v>
      </c>
      <c r="E32" s="33">
        <v>436108</v>
      </c>
      <c r="F32" s="35">
        <v>400000</v>
      </c>
      <c r="G32" s="35">
        <v>400000</v>
      </c>
      <c r="H32" s="41" t="s">
        <v>26</v>
      </c>
      <c r="I32" s="35">
        <v>650000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18">
        <f t="shared" si="1"/>
        <v>1886108</v>
      </c>
    </row>
    <row r="33" spans="1:16">
      <c r="A33" s="11" t="s">
        <v>47</v>
      </c>
      <c r="B33" s="29">
        <v>0</v>
      </c>
      <c r="C33" s="29">
        <v>0</v>
      </c>
      <c r="D33" s="26">
        <v>0</v>
      </c>
      <c r="E33" s="26">
        <v>0</v>
      </c>
      <c r="F33" s="26">
        <v>0</v>
      </c>
      <c r="G33" s="26">
        <v>0</v>
      </c>
      <c r="H33" s="39" t="s">
        <v>26</v>
      </c>
      <c r="I33" s="26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18">
        <f t="shared" si="1"/>
        <v>0</v>
      </c>
    </row>
    <row r="34" spans="1:16">
      <c r="A34" s="11" t="s">
        <v>48</v>
      </c>
      <c r="B34" s="29">
        <v>5611725</v>
      </c>
      <c r="C34" s="29">
        <v>5611725</v>
      </c>
      <c r="D34" s="26">
        <v>0</v>
      </c>
      <c r="E34" s="33">
        <v>64487</v>
      </c>
      <c r="F34" s="35">
        <v>275559.37</v>
      </c>
      <c r="G34" s="35">
        <v>1777686.02</v>
      </c>
      <c r="H34" s="38">
        <v>75937.13</v>
      </c>
      <c r="I34" s="35">
        <v>217090.5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18">
        <f t="shared" si="1"/>
        <v>2410760.02</v>
      </c>
    </row>
    <row r="35" spans="1:16">
      <c r="A35" s="10" t="s">
        <v>49</v>
      </c>
      <c r="B35" s="28">
        <f>SUM(B36:B43)</f>
        <v>2300000</v>
      </c>
      <c r="C35" s="17">
        <f>SUM(C36:C43)</f>
        <v>2300000</v>
      </c>
      <c r="D35" s="17">
        <f>SUM(D36:D43)</f>
        <v>0</v>
      </c>
      <c r="E35" s="17">
        <f>SUM(E36:E43)</f>
        <v>53349</v>
      </c>
      <c r="F35" s="17">
        <f>SUM(F36:F43)</f>
        <v>98750</v>
      </c>
      <c r="G35" s="17">
        <f t="shared" ref="E35:G35" si="5">SUM(G36:G43)</f>
        <v>0</v>
      </c>
      <c r="H35" s="37">
        <v>96050</v>
      </c>
      <c r="I35" s="17">
        <f>SUM(I36:I43)</f>
        <v>0</v>
      </c>
      <c r="J35" s="17">
        <f>SUM(J36:J43)</f>
        <v>0</v>
      </c>
      <c r="K35" s="17">
        <f>SUM(K36:K43)</f>
        <v>0</v>
      </c>
      <c r="L35" s="17">
        <f t="shared" ref="L35:M35" si="6">SUM(L36:L43)</f>
        <v>0</v>
      </c>
      <c r="M35" s="17">
        <f t="shared" si="6"/>
        <v>0</v>
      </c>
      <c r="N35" s="17">
        <f>SUM(N36:N43)</f>
        <v>0</v>
      </c>
      <c r="O35" s="17">
        <f>SUM(O36:O43)</f>
        <v>0</v>
      </c>
      <c r="P35" s="17">
        <f t="shared" si="1"/>
        <v>248149</v>
      </c>
    </row>
    <row r="36" spans="1:16">
      <c r="A36" s="11" t="s">
        <v>50</v>
      </c>
      <c r="B36" s="29">
        <v>2300000</v>
      </c>
      <c r="C36" s="29">
        <v>2300000</v>
      </c>
      <c r="D36" s="26">
        <v>0</v>
      </c>
      <c r="E36" s="33">
        <v>53349</v>
      </c>
      <c r="F36" s="34">
        <v>98750</v>
      </c>
      <c r="G36" s="29">
        <v>0</v>
      </c>
      <c r="H36" s="40">
        <v>96050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18">
        <f t="shared" si="1"/>
        <v>248149</v>
      </c>
    </row>
    <row r="37" spans="1:16">
      <c r="A37" s="11" t="s">
        <v>51</v>
      </c>
      <c r="B37" s="29">
        <v>0</v>
      </c>
      <c r="C37" s="29">
        <v>0</v>
      </c>
      <c r="D37" s="20">
        <v>0</v>
      </c>
      <c r="E37" s="20">
        <v>0</v>
      </c>
      <c r="F37" s="19">
        <v>0</v>
      </c>
      <c r="G37" s="20">
        <v>0</v>
      </c>
      <c r="H37" s="39" t="s">
        <v>26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8">
        <f t="shared" si="1"/>
        <v>0</v>
      </c>
    </row>
    <row r="38" spans="1:16">
      <c r="A38" s="11" t="s">
        <v>52</v>
      </c>
      <c r="B38" s="29">
        <v>0</v>
      </c>
      <c r="C38" s="26">
        <v>0</v>
      </c>
      <c r="D38" s="20">
        <v>0</v>
      </c>
      <c r="E38" s="20">
        <v>0</v>
      </c>
      <c r="F38" s="19">
        <v>0</v>
      </c>
      <c r="G38" s="20">
        <v>0</v>
      </c>
      <c r="H38" s="39" t="s">
        <v>26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8">
        <f t="shared" si="1"/>
        <v>0</v>
      </c>
    </row>
    <row r="39" spans="1:16">
      <c r="A39" s="11" t="s">
        <v>53</v>
      </c>
      <c r="B39" s="29">
        <v>0</v>
      </c>
      <c r="C39" s="26">
        <v>0</v>
      </c>
      <c r="D39" s="20">
        <v>0</v>
      </c>
      <c r="E39" s="20">
        <v>0</v>
      </c>
      <c r="F39" s="19">
        <v>0</v>
      </c>
      <c r="G39" s="20">
        <v>0</v>
      </c>
      <c r="H39" s="39" t="s">
        <v>26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8">
        <f t="shared" si="1"/>
        <v>0</v>
      </c>
    </row>
    <row r="40" spans="1:16">
      <c r="A40" s="11" t="s">
        <v>54</v>
      </c>
      <c r="B40" s="29">
        <v>0</v>
      </c>
      <c r="C40" s="26">
        <v>0</v>
      </c>
      <c r="D40" s="20">
        <v>0</v>
      </c>
      <c r="E40" s="20">
        <v>0</v>
      </c>
      <c r="F40" s="19">
        <v>0</v>
      </c>
      <c r="G40" s="20">
        <v>0</v>
      </c>
      <c r="H40" s="39" t="s">
        <v>26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8">
        <f t="shared" si="1"/>
        <v>0</v>
      </c>
    </row>
    <row r="41" spans="1:16">
      <c r="A41" s="11" t="s">
        <v>55</v>
      </c>
      <c r="B41" s="29">
        <v>0</v>
      </c>
      <c r="C41" s="26">
        <v>0</v>
      </c>
      <c r="D41" s="20">
        <v>0</v>
      </c>
      <c r="E41" s="20">
        <v>0</v>
      </c>
      <c r="F41" s="19">
        <v>0</v>
      </c>
      <c r="G41" s="20">
        <v>0</v>
      </c>
      <c r="H41" s="39" t="s">
        <v>26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8">
        <f t="shared" si="1"/>
        <v>0</v>
      </c>
    </row>
    <row r="42" spans="1:16">
      <c r="A42" s="11" t="s">
        <v>56</v>
      </c>
      <c r="B42" s="29">
        <v>0</v>
      </c>
      <c r="C42" s="26">
        <v>0</v>
      </c>
      <c r="D42" s="20">
        <v>0</v>
      </c>
      <c r="E42" s="20">
        <v>0</v>
      </c>
      <c r="F42" s="19">
        <v>0</v>
      </c>
      <c r="G42" s="20">
        <v>0</v>
      </c>
      <c r="H42" s="39" t="s">
        <v>26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8">
        <f t="shared" si="1"/>
        <v>0</v>
      </c>
    </row>
    <row r="43" spans="1:16">
      <c r="A43" s="11" t="s">
        <v>57</v>
      </c>
      <c r="B43" s="29">
        <v>0</v>
      </c>
      <c r="C43" s="26">
        <v>0</v>
      </c>
      <c r="D43" s="20">
        <v>0</v>
      </c>
      <c r="E43" s="20">
        <v>0</v>
      </c>
      <c r="F43" s="19">
        <v>0</v>
      </c>
      <c r="G43" s="20">
        <v>0</v>
      </c>
      <c r="H43" s="39" t="s">
        <v>26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8">
        <f t="shared" si="1"/>
        <v>0</v>
      </c>
    </row>
    <row r="44" spans="1:16">
      <c r="A44" s="10" t="s">
        <v>58</v>
      </c>
      <c r="B44" s="28">
        <f>SUM(B45:B50)</f>
        <v>0</v>
      </c>
      <c r="C44" s="17">
        <f>SUM(C45:C50)</f>
        <v>0</v>
      </c>
      <c r="D44" s="17">
        <f>SUM(D45:D50)</f>
        <v>0</v>
      </c>
      <c r="E44" s="17">
        <f t="shared" ref="E44" si="7">SUM(E45:E50)</f>
        <v>0</v>
      </c>
      <c r="F44" s="17">
        <f t="shared" ref="E44:G44" si="8">SUM(F45:F50)</f>
        <v>0</v>
      </c>
      <c r="G44" s="17">
        <f t="shared" si="8"/>
        <v>0</v>
      </c>
      <c r="H44" s="20">
        <v>0</v>
      </c>
      <c r="I44" s="17">
        <f t="shared" ref="I44" si="9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ref="N44" si="10">SUM(N45:N50)</f>
        <v>0</v>
      </c>
      <c r="O44" s="20">
        <v>0</v>
      </c>
      <c r="P44" s="17">
        <f t="shared" si="1"/>
        <v>0</v>
      </c>
    </row>
    <row r="45" spans="1:16">
      <c r="A45" s="11" t="s">
        <v>59</v>
      </c>
      <c r="B45" s="29">
        <v>0</v>
      </c>
      <c r="C45" s="26">
        <v>0</v>
      </c>
      <c r="D45" s="20">
        <v>0</v>
      </c>
      <c r="E45" s="20">
        <v>0</v>
      </c>
      <c r="F45" s="1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8">
        <f t="shared" si="1"/>
        <v>0</v>
      </c>
    </row>
    <row r="46" spans="1:16">
      <c r="A46" s="11" t="s">
        <v>60</v>
      </c>
      <c r="B46" s="29">
        <v>0</v>
      </c>
      <c r="C46" s="26">
        <v>0</v>
      </c>
      <c r="D46" s="20">
        <v>0</v>
      </c>
      <c r="E46" s="20">
        <v>0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8">
        <f t="shared" si="1"/>
        <v>0</v>
      </c>
    </row>
    <row r="47" spans="1:16">
      <c r="A47" s="11" t="s">
        <v>61</v>
      </c>
      <c r="B47" s="29">
        <v>0</v>
      </c>
      <c r="C47" s="26">
        <v>0</v>
      </c>
      <c r="D47" s="20">
        <v>0</v>
      </c>
      <c r="E47" s="20">
        <v>0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8">
        <f t="shared" si="1"/>
        <v>0</v>
      </c>
    </row>
    <row r="48" spans="1:16">
      <c r="A48" s="11" t="s">
        <v>62</v>
      </c>
      <c r="B48" s="29">
        <v>0</v>
      </c>
      <c r="C48" s="26">
        <v>0</v>
      </c>
      <c r="D48" s="20">
        <v>0</v>
      </c>
      <c r="E48" s="20">
        <v>0</v>
      </c>
      <c r="F48" s="1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8">
        <f t="shared" si="1"/>
        <v>0</v>
      </c>
    </row>
    <row r="49" spans="1:16">
      <c r="A49" s="11" t="s">
        <v>63</v>
      </c>
      <c r="B49" s="29">
        <v>0</v>
      </c>
      <c r="C49" s="26">
        <v>0</v>
      </c>
      <c r="D49" s="20">
        <v>0</v>
      </c>
      <c r="E49" s="20">
        <v>0</v>
      </c>
      <c r="F49" s="1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1"/>
        <v>0</v>
      </c>
    </row>
    <row r="50" spans="1:16">
      <c r="A50" s="11" t="s">
        <v>64</v>
      </c>
      <c r="B50" s="29">
        <v>0</v>
      </c>
      <c r="C50" s="26">
        <v>0</v>
      </c>
      <c r="D50" s="20">
        <v>0</v>
      </c>
      <c r="E50" s="20">
        <v>0</v>
      </c>
      <c r="F50" s="1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8">
        <f t="shared" si="1"/>
        <v>0</v>
      </c>
    </row>
    <row r="51" spans="1:16">
      <c r="A51" s="10" t="s">
        <v>65</v>
      </c>
      <c r="B51" s="28">
        <f>SUM(B52:B60)</f>
        <v>8800000</v>
      </c>
      <c r="C51" s="17">
        <f>SUM(C52:C60)</f>
        <v>8800000</v>
      </c>
      <c r="D51" s="17">
        <f>SUM(D52:D60)</f>
        <v>0</v>
      </c>
      <c r="E51" s="17">
        <f>SUM(E52:E60)</f>
        <v>208584.97</v>
      </c>
      <c r="F51" s="17">
        <f t="shared" ref="F51" si="11">SUM(F52:F60)</f>
        <v>30000</v>
      </c>
      <c r="G51" s="17">
        <f t="shared" ref="F51:G51" si="12">SUM(G52:G60)</f>
        <v>0</v>
      </c>
      <c r="H51" s="37">
        <v>4380.6099999999997</v>
      </c>
      <c r="I51" s="17">
        <f>SUM(I52:I60)</f>
        <v>0</v>
      </c>
      <c r="J51" s="17">
        <f>SUM(J52:J60)</f>
        <v>0</v>
      </c>
      <c r="K51" s="17">
        <f>SUM(K52:K60)</f>
        <v>0</v>
      </c>
      <c r="L51" s="17">
        <f t="shared" ref="L51" si="13"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 t="shared" si="1"/>
        <v>242965.58</v>
      </c>
    </row>
    <row r="52" spans="1:16">
      <c r="A52" s="11" t="s">
        <v>66</v>
      </c>
      <c r="B52" s="29">
        <v>5200000</v>
      </c>
      <c r="C52" s="29">
        <v>5200000</v>
      </c>
      <c r="D52" s="26">
        <v>0</v>
      </c>
      <c r="E52" s="18">
        <v>51084.97</v>
      </c>
      <c r="F52" s="26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18">
        <f t="shared" si="1"/>
        <v>51084.97</v>
      </c>
    </row>
    <row r="53" spans="1:16">
      <c r="A53" s="11" t="s">
        <v>67</v>
      </c>
      <c r="B53" s="29">
        <v>500000</v>
      </c>
      <c r="C53" s="29">
        <v>500000</v>
      </c>
      <c r="D53" s="26">
        <v>0</v>
      </c>
      <c r="E53" s="18">
        <v>0</v>
      </c>
      <c r="F53" s="36">
        <v>30000</v>
      </c>
      <c r="G53" s="29">
        <v>0</v>
      </c>
      <c r="H53" s="38">
        <v>4380.6099999999997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18">
        <f t="shared" si="1"/>
        <v>34380.61</v>
      </c>
    </row>
    <row r="54" spans="1:16">
      <c r="A54" s="11" t="s">
        <v>68</v>
      </c>
      <c r="B54" s="29">
        <v>100000</v>
      </c>
      <c r="C54" s="29">
        <v>100000</v>
      </c>
      <c r="D54" s="26">
        <v>0</v>
      </c>
      <c r="E54" s="26">
        <v>0</v>
      </c>
      <c r="F54" s="26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18">
        <f t="shared" si="1"/>
        <v>0</v>
      </c>
    </row>
    <row r="55" spans="1:16">
      <c r="A55" s="11" t="s">
        <v>69</v>
      </c>
      <c r="B55" s="29">
        <v>2000000</v>
      </c>
      <c r="C55" s="29">
        <v>2000000</v>
      </c>
      <c r="D55" s="26">
        <v>0</v>
      </c>
      <c r="E55" s="26">
        <v>0</v>
      </c>
      <c r="F55" s="26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18">
        <f t="shared" si="1"/>
        <v>0</v>
      </c>
    </row>
    <row r="56" spans="1:16">
      <c r="A56" s="11" t="s">
        <v>70</v>
      </c>
      <c r="B56" s="29">
        <v>800000</v>
      </c>
      <c r="C56" s="29">
        <v>800000</v>
      </c>
      <c r="D56" s="26">
        <v>0</v>
      </c>
      <c r="E56" s="33">
        <v>157500</v>
      </c>
      <c r="F56" s="26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18">
        <f t="shared" si="1"/>
        <v>157500</v>
      </c>
    </row>
    <row r="57" spans="1:16">
      <c r="A57" s="11" t="s">
        <v>71</v>
      </c>
      <c r="B57" s="29">
        <v>200000</v>
      </c>
      <c r="C57" s="29">
        <v>200000</v>
      </c>
      <c r="D57" s="26">
        <v>0</v>
      </c>
      <c r="E57" s="26">
        <v>0</v>
      </c>
      <c r="F57" s="26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18">
        <f t="shared" si="1"/>
        <v>0</v>
      </c>
    </row>
    <row r="58" spans="1:16">
      <c r="A58" s="11" t="s">
        <v>72</v>
      </c>
      <c r="B58" s="29">
        <v>0</v>
      </c>
      <c r="C58" s="29">
        <v>0</v>
      </c>
      <c r="D58" s="26">
        <v>0</v>
      </c>
      <c r="E58" s="26">
        <v>0</v>
      </c>
      <c r="F58" s="26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18">
        <f t="shared" si="1"/>
        <v>0</v>
      </c>
    </row>
    <row r="59" spans="1:16">
      <c r="A59" s="11" t="s">
        <v>73</v>
      </c>
      <c r="B59" s="29">
        <v>0</v>
      </c>
      <c r="C59" s="29">
        <v>0</v>
      </c>
      <c r="D59" s="26">
        <v>0</v>
      </c>
      <c r="E59" s="26">
        <v>0</v>
      </c>
      <c r="F59" s="26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18">
        <f t="shared" si="1"/>
        <v>0</v>
      </c>
    </row>
    <row r="60" spans="1:16">
      <c r="A60" s="11" t="s">
        <v>74</v>
      </c>
      <c r="B60" s="29">
        <v>0</v>
      </c>
      <c r="C60" s="29">
        <v>0</v>
      </c>
      <c r="D60" s="26">
        <v>0</v>
      </c>
      <c r="E60" s="26">
        <v>0</v>
      </c>
      <c r="F60" s="26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18">
        <f t="shared" si="1"/>
        <v>0</v>
      </c>
    </row>
    <row r="61" spans="1:16">
      <c r="A61" s="10" t="s">
        <v>75</v>
      </c>
      <c r="B61" s="28">
        <f>SUM(B62:B65)</f>
        <v>0</v>
      </c>
      <c r="C61" s="17">
        <f>SUM(C62:C65)</f>
        <v>0</v>
      </c>
      <c r="D61" s="17">
        <f>SUM(D62:D65)</f>
        <v>0</v>
      </c>
      <c r="E61" s="17">
        <f t="shared" ref="E61:H61" si="14">SUM(E62:E65)</f>
        <v>0</v>
      </c>
      <c r="F61" s="17">
        <f t="shared" si="14"/>
        <v>0</v>
      </c>
      <c r="G61" s="17">
        <f t="shared" si="14"/>
        <v>0</v>
      </c>
      <c r="H61" s="17">
        <f t="shared" si="14"/>
        <v>0</v>
      </c>
      <c r="I61" s="17">
        <f>SUM(I62:I65)</f>
        <v>0</v>
      </c>
      <c r="J61" s="17">
        <f t="shared" ref="J61" si="15">SUM(J62:J65)</f>
        <v>0</v>
      </c>
      <c r="K61" s="17">
        <f>SUM(K62:K65)</f>
        <v>0</v>
      </c>
      <c r="L61" s="17">
        <f t="shared" ref="L61" si="16">SUM(L62:L65)</f>
        <v>0</v>
      </c>
      <c r="M61" s="17">
        <f>SUM(M62:M65)</f>
        <v>0</v>
      </c>
      <c r="N61" s="17">
        <f>SUM(N62:N65)</f>
        <v>0</v>
      </c>
      <c r="O61" s="17">
        <f>SUM(O62:O65)</f>
        <v>0</v>
      </c>
      <c r="P61" s="17">
        <f t="shared" si="1"/>
        <v>0</v>
      </c>
    </row>
    <row r="62" spans="1:16">
      <c r="A62" s="11" t="s">
        <v>76</v>
      </c>
      <c r="B62" s="29">
        <v>0</v>
      </c>
      <c r="C62" s="26">
        <v>0</v>
      </c>
      <c r="D62" s="23">
        <v>0</v>
      </c>
      <c r="E62" s="20">
        <v>0</v>
      </c>
      <c r="F62" s="1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5">
        <v>0</v>
      </c>
      <c r="N62" s="20">
        <v>0</v>
      </c>
      <c r="O62" s="20">
        <v>0</v>
      </c>
      <c r="P62" s="18">
        <f t="shared" si="1"/>
        <v>0</v>
      </c>
    </row>
    <row r="63" spans="1:16">
      <c r="A63" s="11" t="s">
        <v>77</v>
      </c>
      <c r="B63" s="20">
        <v>0</v>
      </c>
      <c r="C63" s="26">
        <v>0</v>
      </c>
      <c r="D63" s="20">
        <v>0</v>
      </c>
      <c r="E63" s="20">
        <v>0</v>
      </c>
      <c r="F63" s="1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8">
        <f t="shared" si="1"/>
        <v>0</v>
      </c>
    </row>
    <row r="64" spans="1:16">
      <c r="A64" s="11" t="s">
        <v>78</v>
      </c>
      <c r="B64" s="20">
        <v>0</v>
      </c>
      <c r="C64" s="26">
        <v>0</v>
      </c>
      <c r="D64" s="20">
        <v>0</v>
      </c>
      <c r="E64" s="20">
        <v>0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8">
        <f t="shared" si="1"/>
        <v>0</v>
      </c>
    </row>
    <row r="65" spans="1:16">
      <c r="A65" s="11" t="s">
        <v>79</v>
      </c>
      <c r="B65" s="20">
        <v>0</v>
      </c>
      <c r="C65" s="26">
        <v>0</v>
      </c>
      <c r="D65" s="20">
        <v>0</v>
      </c>
      <c r="E65" s="20">
        <v>0</v>
      </c>
      <c r="F65" s="1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8">
        <f t="shared" si="1"/>
        <v>0</v>
      </c>
    </row>
    <row r="66" spans="1:16">
      <c r="A66" s="10" t="s">
        <v>80</v>
      </c>
      <c r="B66" s="17">
        <f>SUM(B67:B68)</f>
        <v>0</v>
      </c>
      <c r="C66" s="17">
        <f>SUM(C67:C68)</f>
        <v>0</v>
      </c>
      <c r="D66" s="17">
        <f>SUM(D67:D68)</f>
        <v>0</v>
      </c>
      <c r="E66" s="17">
        <f t="shared" ref="E66:O66" si="17">SUM(E67:E68)</f>
        <v>0</v>
      </c>
      <c r="F66" s="17">
        <f t="shared" si="17"/>
        <v>0</v>
      </c>
      <c r="G66" s="17">
        <f t="shared" si="17"/>
        <v>0</v>
      </c>
      <c r="H66" s="17">
        <f t="shared" si="17"/>
        <v>0</v>
      </c>
      <c r="I66" s="17">
        <f t="shared" si="17"/>
        <v>0</v>
      </c>
      <c r="J66" s="17">
        <f t="shared" si="17"/>
        <v>0</v>
      </c>
      <c r="K66" s="17">
        <f t="shared" si="17"/>
        <v>0</v>
      </c>
      <c r="L66" s="17">
        <f t="shared" si="17"/>
        <v>0</v>
      </c>
      <c r="M66" s="17">
        <f t="shared" si="17"/>
        <v>0</v>
      </c>
      <c r="N66" s="17">
        <f t="shared" si="17"/>
        <v>0</v>
      </c>
      <c r="O66" s="17">
        <f t="shared" si="17"/>
        <v>0</v>
      </c>
      <c r="P66" s="17">
        <f t="shared" si="1"/>
        <v>0</v>
      </c>
    </row>
    <row r="67" spans="1:16">
      <c r="A67" s="11" t="s">
        <v>81</v>
      </c>
      <c r="B67" s="20">
        <v>0</v>
      </c>
      <c r="C67" s="26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8">
        <f t="shared" si="1"/>
        <v>0</v>
      </c>
    </row>
    <row r="68" spans="1:16">
      <c r="A68" s="11" t="s">
        <v>82</v>
      </c>
      <c r="B68" s="20">
        <v>0</v>
      </c>
      <c r="C68" s="2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8">
        <f t="shared" si="1"/>
        <v>0</v>
      </c>
    </row>
    <row r="69" spans="1:16">
      <c r="A69" s="10" t="s">
        <v>83</v>
      </c>
      <c r="B69" s="17">
        <f>SUM(B70:B72)</f>
        <v>0</v>
      </c>
      <c r="C69" s="17">
        <f>SUM(C70:C72)</f>
        <v>0</v>
      </c>
      <c r="D69" s="17">
        <f>SUM(D70:D72)</f>
        <v>0</v>
      </c>
      <c r="E69" s="17">
        <f>SUM(E70:E72)</f>
        <v>0</v>
      </c>
      <c r="F69" s="17">
        <f t="shared" ref="F69:O69" si="18">SUM(F70:F72)</f>
        <v>0</v>
      </c>
      <c r="G69" s="17">
        <f t="shared" si="18"/>
        <v>0</v>
      </c>
      <c r="H69" s="17">
        <f t="shared" si="18"/>
        <v>0</v>
      </c>
      <c r="I69" s="17">
        <f t="shared" si="18"/>
        <v>0</v>
      </c>
      <c r="J69" s="17">
        <f t="shared" si="18"/>
        <v>0</v>
      </c>
      <c r="K69" s="17">
        <f t="shared" si="18"/>
        <v>0</v>
      </c>
      <c r="L69" s="17">
        <f t="shared" si="18"/>
        <v>0</v>
      </c>
      <c r="M69" s="17">
        <f t="shared" si="18"/>
        <v>0</v>
      </c>
      <c r="N69" s="17">
        <f t="shared" si="18"/>
        <v>0</v>
      </c>
      <c r="O69" s="17">
        <f t="shared" si="18"/>
        <v>0</v>
      </c>
      <c r="P69" s="17">
        <f t="shared" si="1"/>
        <v>0</v>
      </c>
    </row>
    <row r="70" spans="1:16">
      <c r="A70" s="11" t="s">
        <v>84</v>
      </c>
      <c r="B70" s="20">
        <v>0</v>
      </c>
      <c r="C70" s="26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8">
        <f t="shared" si="1"/>
        <v>0</v>
      </c>
    </row>
    <row r="71" spans="1:16">
      <c r="A71" s="11" t="s">
        <v>85</v>
      </c>
      <c r="B71" s="20">
        <v>0</v>
      </c>
      <c r="C71" s="2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8">
        <f t="shared" si="1"/>
        <v>0</v>
      </c>
    </row>
    <row r="72" spans="1:16">
      <c r="A72" s="11" t="s">
        <v>86</v>
      </c>
      <c r="B72" s="20">
        <v>0</v>
      </c>
      <c r="C72" s="2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8">
        <f t="shared" si="1"/>
        <v>0</v>
      </c>
    </row>
    <row r="73" spans="1:16" s="2" customFormat="1">
      <c r="A73" s="12" t="s">
        <v>87</v>
      </c>
      <c r="B73" s="21">
        <f t="shared" ref="B73:P73" si="19">B9+B15+B25+B35+B44+B51+B61+B66+B69</f>
        <v>566004328</v>
      </c>
      <c r="C73" s="21">
        <f t="shared" si="19"/>
        <v>566004328</v>
      </c>
      <c r="D73" s="21">
        <f t="shared" si="19"/>
        <v>29520822.140000001</v>
      </c>
      <c r="E73" s="21">
        <f t="shared" si="19"/>
        <v>32375656.119999997</v>
      </c>
      <c r="F73" s="21">
        <f t="shared" si="19"/>
        <v>32511516.66</v>
      </c>
      <c r="G73" s="21">
        <f t="shared" si="19"/>
        <v>50776525.440000005</v>
      </c>
      <c r="H73" s="21">
        <f t="shared" si="19"/>
        <v>38723695.420000002</v>
      </c>
      <c r="I73" s="21">
        <f t="shared" si="19"/>
        <v>35216564.869999997</v>
      </c>
      <c r="J73" s="21">
        <f t="shared" si="19"/>
        <v>0</v>
      </c>
      <c r="K73" s="21">
        <f t="shared" si="19"/>
        <v>0</v>
      </c>
      <c r="L73" s="21">
        <f t="shared" si="19"/>
        <v>0</v>
      </c>
      <c r="M73" s="21">
        <f t="shared" si="19"/>
        <v>0</v>
      </c>
      <c r="N73" s="21">
        <f>N9+N15+N25+N35+N44+N51+N61+N66+N69</f>
        <v>0</v>
      </c>
      <c r="O73" s="21">
        <f t="shared" si="19"/>
        <v>0</v>
      </c>
      <c r="P73" s="21">
        <f t="shared" si="19"/>
        <v>219124780.65000004</v>
      </c>
    </row>
    <row r="74" spans="1:16">
      <c r="A74" s="8" t="s">
        <v>88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>
      <c r="A75" s="10" t="s">
        <v>89</v>
      </c>
      <c r="B75" s="17">
        <f>SUM(B76:B77)</f>
        <v>0</v>
      </c>
      <c r="C75" s="26">
        <v>0</v>
      </c>
      <c r="D75" s="17">
        <f>SUM(D76:D77)</f>
        <v>0</v>
      </c>
      <c r="E75" s="17">
        <f t="shared" ref="E75:O75" si="20">SUM(E76:E77)</f>
        <v>0</v>
      </c>
      <c r="F75" s="17">
        <f t="shared" si="20"/>
        <v>0</v>
      </c>
      <c r="G75" s="17">
        <f t="shared" si="20"/>
        <v>0</v>
      </c>
      <c r="H75" s="17">
        <f t="shared" si="20"/>
        <v>0</v>
      </c>
      <c r="I75" s="17">
        <f t="shared" si="20"/>
        <v>0</v>
      </c>
      <c r="J75" s="17">
        <f t="shared" si="20"/>
        <v>0</v>
      </c>
      <c r="K75" s="17">
        <f t="shared" si="20"/>
        <v>0</v>
      </c>
      <c r="L75" s="17">
        <f t="shared" si="20"/>
        <v>0</v>
      </c>
      <c r="M75" s="17">
        <f t="shared" si="20"/>
        <v>0</v>
      </c>
      <c r="N75" s="17">
        <f t="shared" si="20"/>
        <v>0</v>
      </c>
      <c r="O75" s="17">
        <f t="shared" si="20"/>
        <v>0</v>
      </c>
      <c r="P75" s="17">
        <f t="shared" ref="P75:P82" si="21">SUM(D75:O75)</f>
        <v>0</v>
      </c>
    </row>
    <row r="76" spans="1:16">
      <c r="A76" s="11" t="s">
        <v>90</v>
      </c>
      <c r="B76" s="20">
        <v>0</v>
      </c>
      <c r="C76" s="26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8">
        <f t="shared" si="21"/>
        <v>0</v>
      </c>
    </row>
    <row r="77" spans="1:16">
      <c r="A77" s="11" t="s">
        <v>91</v>
      </c>
      <c r="B77" s="20">
        <v>0</v>
      </c>
      <c r="C77" s="17">
        <f>SUM(C78:C79)</f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8">
        <f t="shared" si="21"/>
        <v>0</v>
      </c>
    </row>
    <row r="78" spans="1:16">
      <c r="A78" s="10" t="s">
        <v>92</v>
      </c>
      <c r="B78" s="17">
        <f>SUM(B79:B80)</f>
        <v>0</v>
      </c>
      <c r="C78" s="26">
        <v>0</v>
      </c>
      <c r="D78" s="17">
        <f>SUM(D79:D80)</f>
        <v>0</v>
      </c>
      <c r="E78" s="17">
        <f t="shared" ref="E78:O78" si="22">SUM(E79:E80)</f>
        <v>0</v>
      </c>
      <c r="F78" s="17">
        <f t="shared" si="22"/>
        <v>0</v>
      </c>
      <c r="G78" s="17">
        <f t="shared" si="22"/>
        <v>0</v>
      </c>
      <c r="H78" s="17">
        <f t="shared" si="22"/>
        <v>0</v>
      </c>
      <c r="I78" s="17">
        <f t="shared" si="22"/>
        <v>0</v>
      </c>
      <c r="J78" s="17">
        <f t="shared" si="22"/>
        <v>0</v>
      </c>
      <c r="K78" s="17">
        <f t="shared" si="22"/>
        <v>0</v>
      </c>
      <c r="L78" s="17">
        <f t="shared" si="22"/>
        <v>0</v>
      </c>
      <c r="M78" s="17">
        <f t="shared" si="22"/>
        <v>0</v>
      </c>
      <c r="N78" s="17">
        <f t="shared" si="22"/>
        <v>0</v>
      </c>
      <c r="O78" s="17">
        <f t="shared" si="22"/>
        <v>0</v>
      </c>
      <c r="P78" s="17">
        <f t="shared" si="21"/>
        <v>0</v>
      </c>
    </row>
    <row r="79" spans="1:16">
      <c r="A79" s="11" t="s">
        <v>93</v>
      </c>
      <c r="B79" s="20">
        <v>0</v>
      </c>
      <c r="C79" s="2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1"/>
        <v>0</v>
      </c>
    </row>
    <row r="80" spans="1:16">
      <c r="A80" s="11" t="s">
        <v>94</v>
      </c>
      <c r="B80" s="20">
        <v>0</v>
      </c>
      <c r="C80" s="17">
        <f>SUM(C81:C81)</f>
        <v>0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8">
        <f t="shared" si="21"/>
        <v>0</v>
      </c>
    </row>
    <row r="81" spans="1:16">
      <c r="A81" s="10" t="s">
        <v>95</v>
      </c>
      <c r="B81" s="17">
        <f>SUM(B82:B82)</f>
        <v>0</v>
      </c>
      <c r="C81" s="26">
        <v>0</v>
      </c>
      <c r="D81" s="17">
        <f>SUM(D82:D82)</f>
        <v>0</v>
      </c>
      <c r="E81" s="17">
        <f t="shared" ref="E81:O81" si="23">SUM(E82:E82)</f>
        <v>0</v>
      </c>
      <c r="F81" s="17">
        <f t="shared" si="23"/>
        <v>0</v>
      </c>
      <c r="G81" s="17">
        <f t="shared" si="23"/>
        <v>0</v>
      </c>
      <c r="H81" s="17">
        <f t="shared" si="23"/>
        <v>0</v>
      </c>
      <c r="I81" s="17">
        <f t="shared" si="23"/>
        <v>0</v>
      </c>
      <c r="J81" s="17">
        <f t="shared" si="23"/>
        <v>0</v>
      </c>
      <c r="K81" s="17">
        <f t="shared" si="23"/>
        <v>0</v>
      </c>
      <c r="L81" s="17">
        <f t="shared" si="23"/>
        <v>0</v>
      </c>
      <c r="M81" s="17">
        <f t="shared" si="23"/>
        <v>0</v>
      </c>
      <c r="N81" s="17">
        <f t="shared" si="23"/>
        <v>0</v>
      </c>
      <c r="O81" s="17">
        <f t="shared" si="23"/>
        <v>0</v>
      </c>
      <c r="P81" s="17">
        <f t="shared" si="21"/>
        <v>0</v>
      </c>
    </row>
    <row r="82" spans="1:16">
      <c r="A82" s="11" t="s">
        <v>96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8">
        <f t="shared" si="21"/>
        <v>0</v>
      </c>
    </row>
    <row r="83" spans="1:16" s="2" customFormat="1">
      <c r="A83" s="12" t="s">
        <v>97</v>
      </c>
      <c r="B83" s="21">
        <f>B75+B78+B81</f>
        <v>0</v>
      </c>
      <c r="C83" s="21">
        <f t="shared" ref="C83:O83" si="24">C75+C78+C81</f>
        <v>0</v>
      </c>
      <c r="D83" s="21">
        <f t="shared" si="24"/>
        <v>0</v>
      </c>
      <c r="E83" s="21">
        <f t="shared" si="24"/>
        <v>0</v>
      </c>
      <c r="F83" s="21">
        <f t="shared" si="24"/>
        <v>0</v>
      </c>
      <c r="G83" s="21">
        <f t="shared" si="24"/>
        <v>0</v>
      </c>
      <c r="H83" s="21">
        <f t="shared" si="24"/>
        <v>0</v>
      </c>
      <c r="I83" s="21">
        <f t="shared" si="24"/>
        <v>0</v>
      </c>
      <c r="J83" s="21">
        <f t="shared" si="24"/>
        <v>0</v>
      </c>
      <c r="K83" s="21">
        <f t="shared" si="24"/>
        <v>0</v>
      </c>
      <c r="L83" s="21">
        <f t="shared" si="24"/>
        <v>0</v>
      </c>
      <c r="M83" s="21">
        <f t="shared" si="24"/>
        <v>0</v>
      </c>
      <c r="N83" s="21">
        <f t="shared" si="24"/>
        <v>0</v>
      </c>
      <c r="O83" s="21">
        <f t="shared" si="24"/>
        <v>0</v>
      </c>
      <c r="P83" s="21">
        <f>P75+P78+P81</f>
        <v>0</v>
      </c>
    </row>
    <row r="84" spans="1:16" s="2" customFormat="1">
      <c r="A84" s="12" t="s">
        <v>98</v>
      </c>
      <c r="B84" s="21">
        <f>B73+B83</f>
        <v>566004328</v>
      </c>
      <c r="C84" s="21">
        <f t="shared" ref="C84:P84" si="25">C73+C83</f>
        <v>566004328</v>
      </c>
      <c r="D84" s="21">
        <f>D73+D83</f>
        <v>29520822.140000001</v>
      </c>
      <c r="E84" s="21">
        <f t="shared" si="25"/>
        <v>32375656.119999997</v>
      </c>
      <c r="F84" s="21">
        <f t="shared" si="25"/>
        <v>32511516.66</v>
      </c>
      <c r="G84" s="21">
        <f t="shared" si="25"/>
        <v>50776525.440000005</v>
      </c>
      <c r="H84" s="21">
        <f t="shared" si="25"/>
        <v>38723695.420000002</v>
      </c>
      <c r="I84" s="21">
        <f t="shared" si="25"/>
        <v>35216564.869999997</v>
      </c>
      <c r="J84" s="21">
        <f t="shared" si="25"/>
        <v>0</v>
      </c>
      <c r="K84" s="21">
        <f t="shared" si="25"/>
        <v>0</v>
      </c>
      <c r="L84" s="21">
        <f t="shared" si="25"/>
        <v>0</v>
      </c>
      <c r="M84" s="21">
        <f t="shared" si="25"/>
        <v>0</v>
      </c>
      <c r="N84" s="21">
        <f t="shared" si="25"/>
        <v>0</v>
      </c>
      <c r="O84" s="21">
        <f t="shared" si="25"/>
        <v>0</v>
      </c>
      <c r="P84" s="21">
        <f t="shared" si="25"/>
        <v>219124780.65000004</v>
      </c>
    </row>
    <row r="86" spans="1:16">
      <c r="A86" s="14" t="s">
        <v>99</v>
      </c>
      <c r="B86" s="13"/>
      <c r="P86" s="24"/>
    </row>
    <row r="88" spans="1:16">
      <c r="K88" s="18"/>
      <c r="P88" s="18"/>
    </row>
    <row r="89" spans="1:16">
      <c r="A89" s="1" t="s">
        <v>100</v>
      </c>
    </row>
    <row r="90" spans="1:16">
      <c r="A90" s="1" t="s">
        <v>101</v>
      </c>
    </row>
    <row r="91" spans="1:16">
      <c r="A91" s="1" t="s">
        <v>102</v>
      </c>
    </row>
  </sheetData>
  <mergeCells count="5">
    <mergeCell ref="A1:P1"/>
    <mergeCell ref="A2:P2"/>
    <mergeCell ref="A3:P3"/>
    <mergeCell ref="A4:P4"/>
    <mergeCell ref="A5:P5"/>
  </mergeCells>
  <pageMargins left="0.15748031496063" right="0.15748031496063" top="0.41" bottom="0.41" header="0.15748031496063" footer="0.15748031496063"/>
  <pageSetup paperSize="5" scale="5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Joel Manuel Rosario Espinal</cp:lastModifiedBy>
  <cp:revision/>
  <dcterms:created xsi:type="dcterms:W3CDTF">2021-07-29T18:58:50Z</dcterms:created>
  <dcterms:modified xsi:type="dcterms:W3CDTF">2025-07-04T16:16:43Z</dcterms:modified>
  <cp:category/>
  <cp:contentStatus/>
</cp:coreProperties>
</file>